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11940" tabRatio="790" activeTab="0"/>
  </bookViews>
  <sheets>
    <sheet name="Аркада собст." sheetId="1" r:id="rId1"/>
  </sheets>
  <definedNames/>
  <calcPr fullCalcOnLoad="1"/>
</workbook>
</file>

<file path=xl/sharedStrings.xml><?xml version="1.0" encoding="utf-8"?>
<sst xmlns="http://schemas.openxmlformats.org/spreadsheetml/2006/main" count="111" uniqueCount="82">
  <si>
    <t>№ п/п</t>
  </si>
  <si>
    <t>Адрес</t>
  </si>
  <si>
    <t>Объем шт.</t>
  </si>
  <si>
    <t>ИТОГО текущий ремонт</t>
  </si>
  <si>
    <t>Привокзальная, д.13</t>
  </si>
  <si>
    <t>Привокзальная, д.33</t>
  </si>
  <si>
    <t>Привокзальная, д.35</t>
  </si>
  <si>
    <t>Ремонт межпанельных швов</t>
  </si>
  <si>
    <t>Объем м²</t>
  </si>
  <si>
    <t>Общая площадь дома м²</t>
  </si>
  <si>
    <t>Общая  сумма тыс. руб.</t>
  </si>
  <si>
    <t>Набережная, д.2</t>
  </si>
  <si>
    <t>Привокзальная, д.31</t>
  </si>
  <si>
    <t>Таллинская, д.15</t>
  </si>
  <si>
    <t>Олимпийская, д.23</t>
  </si>
  <si>
    <t>Рижская, д.41</t>
  </si>
  <si>
    <t>Набережная, д.14</t>
  </si>
  <si>
    <t>Вильнюсская , д.5</t>
  </si>
  <si>
    <t>Объем п/м</t>
  </si>
  <si>
    <t>Вильнюсская , д.15</t>
  </si>
  <si>
    <t>Привокзальная, д.11</t>
  </si>
  <si>
    <t>Нефтяников, д.14</t>
  </si>
  <si>
    <t>Вильнюсская , д.1</t>
  </si>
  <si>
    <t>Подрядчик и Договор</t>
  </si>
  <si>
    <t>Замена дверных блоков</t>
  </si>
  <si>
    <t>Привокзальная, д.3</t>
  </si>
  <si>
    <t>Привокзальная, д.3а</t>
  </si>
  <si>
    <t>Приорбретение и установка доводчиков</t>
  </si>
  <si>
    <t>Объем п.м.</t>
  </si>
  <si>
    <t>ИП Дульче</t>
  </si>
  <si>
    <t>ООО "Фост" № 9-А от 01.07.2016</t>
  </si>
  <si>
    <t>Нефтяников, д.8</t>
  </si>
  <si>
    <t>Нефтяников, д.16</t>
  </si>
  <si>
    <t>Широкая, д.15</t>
  </si>
  <si>
    <t>Набережная, д18</t>
  </si>
  <si>
    <t>Вильнюсская , д.13</t>
  </si>
  <si>
    <t>Косметический ремонт подъездов , окраска пола в подъезде</t>
  </si>
  <si>
    <t>Набережная, д.9</t>
  </si>
  <si>
    <t>Устройство водосточных отливов на козырьки входных групп</t>
  </si>
  <si>
    <t>Таллинская, д.1</t>
  </si>
  <si>
    <t>Таллинская, д.1а</t>
  </si>
  <si>
    <t>Восстановление и испытание ограждений кровли</t>
  </si>
  <si>
    <t>Огнезащитная обработка деревянных конструкций кровли , Оценка качества огнезащитной обработки кровли</t>
  </si>
  <si>
    <t>Утепление технического подполья</t>
  </si>
  <si>
    <t>Привокзальная, д.23</t>
  </si>
  <si>
    <t>Нефтяников, д.10</t>
  </si>
  <si>
    <t>Привокзальная, д.37а</t>
  </si>
  <si>
    <t>Дорожников, д.11</t>
  </si>
  <si>
    <t>Установка и замена светильников</t>
  </si>
  <si>
    <t>Привокзальная, д.7</t>
  </si>
  <si>
    <t>Привокзальная, д.37</t>
  </si>
  <si>
    <t>Частичный ремонт кровли</t>
  </si>
  <si>
    <t xml:space="preserve">Замена общедомовых приборов учета </t>
  </si>
  <si>
    <t>Замена привода в АИТП, замена сальникового уплотнителя</t>
  </si>
  <si>
    <t>Романтиков, д.22</t>
  </si>
  <si>
    <t>Романтиков, д.24</t>
  </si>
  <si>
    <t>Привокзальная, д. 9</t>
  </si>
  <si>
    <t>Поверка приборов учета, преобразователей, тепловычислителей в АИТП</t>
  </si>
  <si>
    <t>Набережная, д.30</t>
  </si>
  <si>
    <t xml:space="preserve">Ремонт и восстановление вентиляционных шахт, частичный ремонт кровли </t>
  </si>
  <si>
    <t>№ 12-А от 01.09..2016</t>
  </si>
  <si>
    <t>ООО "КСБ Альтернатива"</t>
  </si>
  <si>
    <t>№ 09/09-ОДК от 07.09.2016</t>
  </si>
  <si>
    <t>№ 19/04-КА-Т от 14.04.2016</t>
  </si>
  <si>
    <t>ООО "Фост"</t>
  </si>
  <si>
    <t>№ 10-А от 01.07.2016</t>
  </si>
  <si>
    <t>ООО "Энергия"</t>
  </si>
  <si>
    <t>ИП Малаев № 8-А от 01.07.2016</t>
  </si>
  <si>
    <t>ИП Московкин № 7-А от 01.06.2016</t>
  </si>
  <si>
    <t>ИП Дульче № 11-А от 01.09.2016</t>
  </si>
  <si>
    <t>№ 3-А от 25.04.2016</t>
  </si>
  <si>
    <t>№ 5-А от 01.06.2016</t>
  </si>
  <si>
    <t>№ 18/04-КА-Т от 14.04.2016</t>
  </si>
  <si>
    <t>№ 10-СМР-ПА от 01.02.2016</t>
  </si>
  <si>
    <t>№ 11-СМР-ПА от 01.03.2016</t>
  </si>
  <si>
    <t>ООО "Аркада"</t>
  </si>
  <si>
    <t>ООО "Теплосервис"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</si>
  <si>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</si>
  <si>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УК "Домовой" № 18-СИ/14 от 23.07.2014</t>
  </si>
  <si>
    <t>ООО "КонцессКомм" от № 43/2016 от 11.10.2016</t>
  </si>
  <si>
    <t>№ 17/04-КА-Т от 14.04.2016</t>
  </si>
  <si>
    <t>Отчёт ООО "Аркада" о выполнении работ по текущему ремонту общего имущества многоквартирных домов в 2016 году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</si>
</sst>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_-* #,##0.0_р_._-;\-* #,##0.0_р_._-;_-* &quot;-&quot;??_р_._-;_-@_-"/>
    <numFmt numFmtId="182" formatCode="_-* #,##0.000_р_._-;\-* #,##0.000_р_._-;_-* &quot;-&quot;??_р_._-;_-@_-"/>
  </numFmts>
  <fonts count="36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2" fontId="1" fillId="32" borderId="10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177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center" vertical="top" wrapText="1"/>
    </xf>
    <xf numFmtId="177" fontId="1" fillId="32" borderId="10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center" vertical="center" wrapText="1"/>
    </xf>
    <xf numFmtId="2" fontId="1" fillId="32" borderId="0" xfId="0" applyNumberFormat="1" applyFont="1" applyFill="1" applyAlignment="1">
      <alignment horizontal="center" vertical="center"/>
    </xf>
    <xf numFmtId="171" fontId="1" fillId="32" borderId="12" xfId="58" applyFont="1" applyFill="1" applyBorder="1" applyAlignment="1">
      <alignment horizontal="center" vertical="center"/>
    </xf>
    <xf numFmtId="171" fontId="1" fillId="32" borderId="0" xfId="58" applyFont="1" applyFill="1" applyBorder="1" applyAlignment="1">
      <alignment horizontal="center" vertical="center"/>
    </xf>
    <xf numFmtId="171" fontId="1" fillId="32" borderId="13" xfId="58" applyFont="1" applyFill="1" applyBorder="1" applyAlignment="1">
      <alignment horizontal="center" vertical="center"/>
    </xf>
    <xf numFmtId="171" fontId="1" fillId="32" borderId="14" xfId="58" applyFont="1" applyFill="1" applyBorder="1" applyAlignment="1">
      <alignment horizontal="center" vertical="center"/>
    </xf>
    <xf numFmtId="171" fontId="1" fillId="32" borderId="15" xfId="58" applyFont="1" applyFill="1" applyBorder="1" applyAlignment="1">
      <alignment horizontal="center" vertical="center"/>
    </xf>
    <xf numFmtId="171" fontId="1" fillId="32" borderId="16" xfId="58" applyFont="1" applyFill="1" applyBorder="1" applyAlignment="1">
      <alignment horizontal="center" vertical="center"/>
    </xf>
    <xf numFmtId="171" fontId="1" fillId="32" borderId="17" xfId="58" applyFont="1" applyFill="1" applyBorder="1" applyAlignment="1">
      <alignment horizontal="center" vertical="center"/>
    </xf>
    <xf numFmtId="171" fontId="1" fillId="32" borderId="18" xfId="58" applyFont="1" applyFill="1" applyBorder="1" applyAlignment="1">
      <alignment horizontal="center" vertical="center"/>
    </xf>
    <xf numFmtId="2" fontId="1" fillId="32" borderId="15" xfId="0" applyNumberFormat="1" applyFont="1" applyFill="1" applyBorder="1" applyAlignment="1">
      <alignment horizontal="center" vertical="center"/>
    </xf>
    <xf numFmtId="2" fontId="1" fillId="32" borderId="19" xfId="0" applyNumberFormat="1" applyFont="1" applyFill="1" applyBorder="1" applyAlignment="1">
      <alignment horizontal="center" vertical="center"/>
    </xf>
    <xf numFmtId="171" fontId="1" fillId="32" borderId="19" xfId="58" applyFont="1" applyFill="1" applyBorder="1" applyAlignment="1">
      <alignment horizontal="center" vertical="center"/>
    </xf>
    <xf numFmtId="2" fontId="1" fillId="32" borderId="16" xfId="0" applyNumberFormat="1" applyFont="1" applyFill="1" applyBorder="1" applyAlignment="1">
      <alignment horizontal="center" vertical="center"/>
    </xf>
    <xf numFmtId="171" fontId="1" fillId="32" borderId="12" xfId="58" applyFont="1" applyFill="1" applyBorder="1" applyAlignment="1">
      <alignment horizontal="center" vertical="center" wrapText="1"/>
    </xf>
    <xf numFmtId="171" fontId="1" fillId="32" borderId="17" xfId="58" applyFont="1" applyFill="1" applyBorder="1" applyAlignment="1">
      <alignment horizontal="center" vertical="center" wrapText="1"/>
    </xf>
    <xf numFmtId="171" fontId="1" fillId="32" borderId="13" xfId="58" applyFont="1" applyFill="1" applyBorder="1" applyAlignment="1">
      <alignment horizontal="center" vertical="center" wrapText="1"/>
    </xf>
    <xf numFmtId="171" fontId="1" fillId="32" borderId="18" xfId="58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/>
    </xf>
    <xf numFmtId="2" fontId="1" fillId="32" borderId="17" xfId="0" applyNumberFormat="1" applyFont="1" applyFill="1" applyBorder="1" applyAlignment="1">
      <alignment horizontal="center" vertical="center"/>
    </xf>
    <xf numFmtId="2" fontId="1" fillId="32" borderId="13" xfId="0" applyNumberFormat="1" applyFont="1" applyFill="1" applyBorder="1" applyAlignment="1">
      <alignment horizontal="center" vertical="center"/>
    </xf>
    <xf numFmtId="2" fontId="1" fillId="32" borderId="18" xfId="0" applyNumberFormat="1" applyFont="1" applyFill="1" applyBorder="1" applyAlignment="1">
      <alignment horizontal="center" vertical="center"/>
    </xf>
    <xf numFmtId="2" fontId="1" fillId="32" borderId="19" xfId="0" applyNumberFormat="1" applyFont="1" applyFill="1" applyBorder="1" applyAlignment="1">
      <alignment horizontal="center" vertical="center" wrapText="1"/>
    </xf>
    <xf numFmtId="2" fontId="1" fillId="32" borderId="16" xfId="0" applyNumberFormat="1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horizontal="center" vertical="center" wrapText="1"/>
    </xf>
    <xf numFmtId="2" fontId="1" fillId="32" borderId="18" xfId="0" applyNumberFormat="1" applyFont="1" applyFill="1" applyBorder="1" applyAlignment="1">
      <alignment horizontal="center" vertical="center" wrapText="1"/>
    </xf>
    <xf numFmtId="2" fontId="1" fillId="32" borderId="0" xfId="0" applyNumberFormat="1" applyFont="1" applyFill="1" applyBorder="1" applyAlignment="1">
      <alignment horizontal="center" vertical="center"/>
    </xf>
    <xf numFmtId="2" fontId="1" fillId="32" borderId="14" xfId="0" applyNumberFormat="1" applyFont="1" applyFill="1" applyBorder="1" applyAlignment="1">
      <alignment horizontal="center" vertical="center"/>
    </xf>
    <xf numFmtId="171" fontId="1" fillId="32" borderId="10" xfId="58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2" fontId="1" fillId="32" borderId="20" xfId="0" applyNumberFormat="1" applyFont="1" applyFill="1" applyBorder="1" applyAlignment="1">
      <alignment horizontal="center" vertical="center"/>
    </xf>
    <xf numFmtId="2" fontId="1" fillId="32" borderId="21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3:AF49"/>
  <sheetViews>
    <sheetView tabSelected="1" zoomScale="90" zoomScaleNormal="90" zoomScalePageLayoutView="0" workbookViewId="0" topLeftCell="A1">
      <selection activeCell="A3" sqref="A3:AF3"/>
    </sheetView>
  </sheetViews>
  <sheetFormatPr defaultColWidth="9.00390625" defaultRowHeight="12.75"/>
  <cols>
    <col min="1" max="1" width="5.25390625" style="2" customWidth="1"/>
    <col min="2" max="2" width="21.875" style="2" customWidth="1"/>
    <col min="3" max="3" width="11.375" style="2" customWidth="1"/>
    <col min="4" max="4" width="11.125" style="2" customWidth="1"/>
    <col min="5" max="5" width="8.625" style="2" customWidth="1"/>
    <col min="6" max="6" width="11.25390625" style="2" customWidth="1"/>
    <col min="7" max="7" width="8.875" style="2" customWidth="1"/>
    <col min="8" max="8" width="10.625" style="2" customWidth="1"/>
    <col min="9" max="9" width="7.625" style="2" customWidth="1"/>
    <col min="10" max="10" width="11.75390625" style="2" customWidth="1"/>
    <col min="11" max="11" width="8.875" style="2" customWidth="1"/>
    <col min="12" max="12" width="11.125" style="2" customWidth="1"/>
    <col min="13" max="13" width="8.375" style="2" customWidth="1"/>
    <col min="14" max="14" width="11.625" style="2" customWidth="1"/>
    <col min="15" max="15" width="8.75390625" style="2" customWidth="1"/>
    <col min="16" max="16" width="11.75390625" style="2" customWidth="1"/>
    <col min="17" max="17" width="7.875" style="2" customWidth="1"/>
    <col min="18" max="18" width="11.875" style="2" customWidth="1"/>
    <col min="19" max="19" width="8.75390625" style="2" customWidth="1"/>
    <col min="20" max="22" width="9.125" style="2" customWidth="1"/>
    <col min="23" max="23" width="8.25390625" style="2" customWidth="1"/>
    <col min="24" max="24" width="9.25390625" style="2" customWidth="1"/>
    <col min="25" max="25" width="7.75390625" style="2" customWidth="1"/>
    <col min="26" max="26" width="9.125" style="2" customWidth="1"/>
    <col min="27" max="27" width="7.375" style="2" customWidth="1"/>
    <col min="28" max="28" width="10.25390625" style="2" customWidth="1"/>
    <col min="29" max="29" width="8.75390625" style="2" customWidth="1"/>
    <col min="30" max="30" width="9.625" style="2" customWidth="1"/>
    <col min="31" max="31" width="9.00390625" style="2" customWidth="1"/>
    <col min="32" max="32" width="13.00390625" style="2" customWidth="1"/>
    <col min="33" max="16384" width="9.125" style="2" customWidth="1"/>
  </cols>
  <sheetData>
    <row r="3" spans="1:32" ht="12.75">
      <c r="A3" s="51" t="s">
        <v>81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3" customFormat="1" ht="108.75" customHeight="1">
      <c r="A5" s="34" t="s">
        <v>0</v>
      </c>
      <c r="B5" s="34" t="s">
        <v>1</v>
      </c>
      <c r="C5" s="34" t="s">
        <v>9</v>
      </c>
      <c r="D5" s="34" t="s">
        <v>36</v>
      </c>
      <c r="E5" s="34"/>
      <c r="F5" s="34" t="s">
        <v>51</v>
      </c>
      <c r="G5" s="34"/>
      <c r="H5" s="34" t="s">
        <v>59</v>
      </c>
      <c r="I5" s="34"/>
      <c r="J5" s="34" t="s">
        <v>43</v>
      </c>
      <c r="K5" s="34"/>
      <c r="L5" s="34" t="s">
        <v>24</v>
      </c>
      <c r="M5" s="34"/>
      <c r="N5" s="34" t="s">
        <v>57</v>
      </c>
      <c r="O5" s="34"/>
      <c r="P5" s="34" t="s">
        <v>52</v>
      </c>
      <c r="Q5" s="34"/>
      <c r="R5" s="47" t="s">
        <v>48</v>
      </c>
      <c r="S5" s="48"/>
      <c r="T5" s="34" t="s">
        <v>7</v>
      </c>
      <c r="U5" s="34"/>
      <c r="V5" s="34" t="s">
        <v>42</v>
      </c>
      <c r="W5" s="34"/>
      <c r="X5" s="34" t="s">
        <v>38</v>
      </c>
      <c r="Y5" s="34"/>
      <c r="Z5" s="34" t="s">
        <v>41</v>
      </c>
      <c r="AA5" s="34"/>
      <c r="AB5" s="34" t="s">
        <v>27</v>
      </c>
      <c r="AC5" s="34"/>
      <c r="AD5" s="47" t="s">
        <v>53</v>
      </c>
      <c r="AE5" s="48"/>
      <c r="AF5" s="5" t="s">
        <v>3</v>
      </c>
    </row>
    <row r="6" spans="1:32" s="3" customFormat="1" ht="38.25">
      <c r="A6" s="34"/>
      <c r="B6" s="34"/>
      <c r="C6" s="34"/>
      <c r="D6" s="5" t="s">
        <v>10</v>
      </c>
      <c r="E6" s="5" t="s">
        <v>2</v>
      </c>
      <c r="F6" s="5" t="s">
        <v>10</v>
      </c>
      <c r="G6" s="5" t="s">
        <v>8</v>
      </c>
      <c r="H6" s="5" t="s">
        <v>10</v>
      </c>
      <c r="I6" s="5" t="s">
        <v>8</v>
      </c>
      <c r="J6" s="5" t="s">
        <v>10</v>
      </c>
      <c r="K6" s="5" t="s">
        <v>2</v>
      </c>
      <c r="L6" s="5" t="s">
        <v>10</v>
      </c>
      <c r="M6" s="5" t="s">
        <v>2</v>
      </c>
      <c r="N6" s="5" t="s">
        <v>10</v>
      </c>
      <c r="O6" s="5" t="s">
        <v>2</v>
      </c>
      <c r="P6" s="5" t="s">
        <v>10</v>
      </c>
      <c r="Q6" s="5" t="s">
        <v>2</v>
      </c>
      <c r="R6" s="5" t="s">
        <v>10</v>
      </c>
      <c r="S6" s="5" t="s">
        <v>2</v>
      </c>
      <c r="T6" s="5" t="s">
        <v>10</v>
      </c>
      <c r="U6" s="5" t="s">
        <v>18</v>
      </c>
      <c r="V6" s="5" t="s">
        <v>10</v>
      </c>
      <c r="W6" s="5" t="s">
        <v>2</v>
      </c>
      <c r="X6" s="5" t="s">
        <v>10</v>
      </c>
      <c r="Y6" s="5" t="s">
        <v>2</v>
      </c>
      <c r="Z6" s="5" t="s">
        <v>10</v>
      </c>
      <c r="AA6" s="5" t="s">
        <v>28</v>
      </c>
      <c r="AB6" s="5" t="s">
        <v>10</v>
      </c>
      <c r="AC6" s="5" t="s">
        <v>2</v>
      </c>
      <c r="AD6" s="5" t="s">
        <v>10</v>
      </c>
      <c r="AE6" s="5" t="s">
        <v>2</v>
      </c>
      <c r="AF6" s="5" t="s">
        <v>10</v>
      </c>
    </row>
    <row r="7" spans="1:32" s="3" customFormat="1" ht="12.75">
      <c r="A7" s="5">
        <v>1</v>
      </c>
      <c r="B7" s="4" t="s">
        <v>14</v>
      </c>
      <c r="C7" s="1">
        <v>2077.9</v>
      </c>
      <c r="D7" s="10">
        <v>91.139</v>
      </c>
      <c r="E7" s="7">
        <v>1</v>
      </c>
      <c r="F7" s="5"/>
      <c r="G7" s="5"/>
      <c r="H7" s="5"/>
      <c r="I7" s="5"/>
      <c r="J7" s="5"/>
      <c r="K7" s="5"/>
      <c r="L7" s="5"/>
      <c r="M7" s="5"/>
      <c r="N7" s="11">
        <v>17.25</v>
      </c>
      <c r="O7" s="5">
        <v>1</v>
      </c>
      <c r="P7" s="5"/>
      <c r="Q7" s="5"/>
      <c r="R7" s="11">
        <v>19.556</v>
      </c>
      <c r="S7" s="5">
        <v>24</v>
      </c>
      <c r="T7" s="5"/>
      <c r="U7" s="5"/>
      <c r="V7" s="5"/>
      <c r="W7" s="5"/>
      <c r="X7" s="5"/>
      <c r="Y7" s="5"/>
      <c r="Z7" s="5">
        <v>188.48</v>
      </c>
      <c r="AA7" s="5">
        <v>62</v>
      </c>
      <c r="AB7" s="5"/>
      <c r="AC7" s="5"/>
      <c r="AD7" s="5"/>
      <c r="AE7" s="5"/>
      <c r="AF7" s="11">
        <f>D7+F7+H7+J7+L7+N7+P7+R7+T7+V7+X7+Z7+AB7+AD7</f>
        <v>316.42499999999995</v>
      </c>
    </row>
    <row r="8" spans="1:32" s="3" customFormat="1" ht="12.75">
      <c r="A8" s="5">
        <v>2</v>
      </c>
      <c r="B8" s="4" t="s">
        <v>31</v>
      </c>
      <c r="C8" s="11">
        <v>2083</v>
      </c>
      <c r="D8" s="11"/>
      <c r="E8" s="5"/>
      <c r="F8" s="11">
        <v>3.106</v>
      </c>
      <c r="G8" s="5">
        <v>10</v>
      </c>
      <c r="H8" s="5"/>
      <c r="I8" s="5"/>
      <c r="J8" s="5"/>
      <c r="K8" s="5"/>
      <c r="L8" s="5"/>
      <c r="M8" s="5"/>
      <c r="N8" s="11">
        <v>17.25</v>
      </c>
      <c r="O8" s="5">
        <v>1</v>
      </c>
      <c r="P8" s="5">
        <v>5.99</v>
      </c>
      <c r="Q8" s="5">
        <v>1</v>
      </c>
      <c r="R8" s="11"/>
      <c r="S8" s="5"/>
      <c r="T8" s="5"/>
      <c r="U8" s="5"/>
      <c r="V8" s="11">
        <v>124.171</v>
      </c>
      <c r="W8" s="5">
        <v>1</v>
      </c>
      <c r="X8" s="5"/>
      <c r="Y8" s="5"/>
      <c r="Z8" s="5"/>
      <c r="AA8" s="5"/>
      <c r="AB8" s="5">
        <v>2.94</v>
      </c>
      <c r="AC8" s="5">
        <v>2</v>
      </c>
      <c r="AD8" s="11">
        <v>30.158</v>
      </c>
      <c r="AE8" s="5">
        <v>1</v>
      </c>
      <c r="AF8" s="11">
        <f aca="true" t="shared" si="0" ref="AF8:AF40">D8+F8+H8+J8+L8+N8+P8+R8+T8+V8+X8+Z8+AB8+AD8</f>
        <v>183.615</v>
      </c>
    </row>
    <row r="9" spans="1:32" ht="12.75">
      <c r="A9" s="5">
        <v>3</v>
      </c>
      <c r="B9" s="4" t="s">
        <v>45</v>
      </c>
      <c r="C9" s="1">
        <v>2091.6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2"/>
      <c r="U9" s="1"/>
      <c r="V9" s="1">
        <v>127.2588</v>
      </c>
      <c r="W9" s="1">
        <v>1</v>
      </c>
      <c r="X9" s="1"/>
      <c r="Y9" s="1"/>
      <c r="Z9" s="1"/>
      <c r="AA9" s="1"/>
      <c r="AB9" s="1">
        <v>8.76</v>
      </c>
      <c r="AC9" s="1">
        <v>6</v>
      </c>
      <c r="AD9" s="1"/>
      <c r="AE9" s="1"/>
      <c r="AF9" s="11">
        <f t="shared" si="0"/>
        <v>136.0188</v>
      </c>
    </row>
    <row r="10" spans="1:32" s="3" customFormat="1" ht="12.75">
      <c r="A10" s="5">
        <v>4</v>
      </c>
      <c r="B10" s="4" t="s">
        <v>21</v>
      </c>
      <c r="C10" s="11">
        <v>1292</v>
      </c>
      <c r="D10" s="11"/>
      <c r="E10" s="5"/>
      <c r="F10" s="5"/>
      <c r="G10" s="5"/>
      <c r="H10" s="5"/>
      <c r="I10" s="5"/>
      <c r="J10" s="5"/>
      <c r="K10" s="5"/>
      <c r="L10" s="5"/>
      <c r="M10" s="5"/>
      <c r="N10" s="11">
        <v>17.2</v>
      </c>
      <c r="O10" s="5">
        <v>1</v>
      </c>
      <c r="P10" s="5"/>
      <c r="Q10" s="5"/>
      <c r="R10" s="11">
        <v>20.202</v>
      </c>
      <c r="S10" s="5">
        <v>25</v>
      </c>
      <c r="T10" s="5"/>
      <c r="U10" s="5"/>
      <c r="V10" s="11">
        <v>4.8</v>
      </c>
      <c r="W10" s="5">
        <v>1</v>
      </c>
      <c r="X10" s="11">
        <v>6.004</v>
      </c>
      <c r="Y10" s="5">
        <v>2</v>
      </c>
      <c r="Z10" s="5"/>
      <c r="AA10" s="5"/>
      <c r="AB10" s="5"/>
      <c r="AC10" s="5"/>
      <c r="AD10" s="5"/>
      <c r="AE10" s="5"/>
      <c r="AF10" s="11">
        <f t="shared" si="0"/>
        <v>48.205999999999996</v>
      </c>
    </row>
    <row r="11" spans="1:32" s="3" customFormat="1" ht="12.75">
      <c r="A11" s="5">
        <v>5</v>
      </c>
      <c r="B11" s="4" t="s">
        <v>32</v>
      </c>
      <c r="C11" s="11">
        <v>2024.4</v>
      </c>
      <c r="D11" s="11"/>
      <c r="E11" s="5"/>
      <c r="F11" s="5"/>
      <c r="G11" s="5"/>
      <c r="H11" s="5"/>
      <c r="I11" s="5"/>
      <c r="J11" s="5"/>
      <c r="K11" s="5"/>
      <c r="L11" s="5"/>
      <c r="M11" s="5"/>
      <c r="N11" s="11">
        <v>6.05</v>
      </c>
      <c r="O11" s="5">
        <v>2</v>
      </c>
      <c r="P11" s="5">
        <v>5.99</v>
      </c>
      <c r="Q11" s="5">
        <v>1</v>
      </c>
      <c r="R11" s="11">
        <v>29.601</v>
      </c>
      <c r="S11" s="5">
        <v>36</v>
      </c>
      <c r="T11" s="5"/>
      <c r="U11" s="5"/>
      <c r="V11" s="5"/>
      <c r="W11" s="5"/>
      <c r="X11" s="11">
        <v>9.822</v>
      </c>
      <c r="Y11" s="5">
        <v>3</v>
      </c>
      <c r="Z11" s="5"/>
      <c r="AA11" s="5"/>
      <c r="AB11" s="5"/>
      <c r="AC11" s="5"/>
      <c r="AD11" s="5"/>
      <c r="AE11" s="5"/>
      <c r="AF11" s="11">
        <f t="shared" si="0"/>
        <v>51.462999999999994</v>
      </c>
    </row>
    <row r="12" spans="1:32" s="3" customFormat="1" ht="12" customHeight="1">
      <c r="A12" s="5">
        <v>6</v>
      </c>
      <c r="B12" s="4" t="s">
        <v>11</v>
      </c>
      <c r="C12" s="11">
        <v>2173.5</v>
      </c>
      <c r="D12" s="11"/>
      <c r="E12" s="5"/>
      <c r="F12" s="5"/>
      <c r="G12" s="5"/>
      <c r="H12" s="5"/>
      <c r="I12" s="5"/>
      <c r="J12" s="5"/>
      <c r="K12" s="5"/>
      <c r="L12" s="5"/>
      <c r="M12" s="5"/>
      <c r="N12" s="11">
        <f>34.5+2.39541</f>
        <v>36.89541</v>
      </c>
      <c r="O12" s="5">
        <v>3</v>
      </c>
      <c r="P12" s="5"/>
      <c r="Q12" s="5"/>
      <c r="R12" s="11">
        <v>19.61837</v>
      </c>
      <c r="S12" s="5">
        <v>24</v>
      </c>
      <c r="T12" s="5"/>
      <c r="U12" s="5"/>
      <c r="V12" s="5"/>
      <c r="W12" s="5"/>
      <c r="X12" s="11">
        <v>13.641</v>
      </c>
      <c r="Y12" s="5">
        <v>3</v>
      </c>
      <c r="Z12" s="5">
        <v>15.2</v>
      </c>
      <c r="AA12" s="5">
        <v>5</v>
      </c>
      <c r="AB12" s="5">
        <v>6.9</v>
      </c>
      <c r="AC12" s="5">
        <v>4</v>
      </c>
      <c r="AD12" s="5"/>
      <c r="AE12" s="5"/>
      <c r="AF12" s="11">
        <f t="shared" si="0"/>
        <v>92.25478000000001</v>
      </c>
    </row>
    <row r="13" spans="1:32" ht="12.75">
      <c r="A13" s="5">
        <v>7</v>
      </c>
      <c r="B13" s="4" t="s">
        <v>37</v>
      </c>
      <c r="C13" s="1">
        <v>1324</v>
      </c>
      <c r="D13" s="1">
        <v>13.204</v>
      </c>
      <c r="E13" s="1">
        <v>3</v>
      </c>
      <c r="F13" s="1"/>
      <c r="G13" s="1"/>
      <c r="H13" s="1"/>
      <c r="I13" s="1"/>
      <c r="J13" s="1"/>
      <c r="K13" s="1"/>
      <c r="L13" s="1"/>
      <c r="M13" s="1"/>
      <c r="N13" s="1">
        <f>15.63091+8.115</f>
        <v>23.745910000000002</v>
      </c>
      <c r="O13" s="1">
        <v>6</v>
      </c>
      <c r="P13" s="1"/>
      <c r="Q13" s="1"/>
      <c r="R13" s="1">
        <v>17.38968</v>
      </c>
      <c r="S13" s="1">
        <v>21</v>
      </c>
      <c r="T13" s="1"/>
      <c r="U13" s="1"/>
      <c r="V13" s="1"/>
      <c r="W13" s="1"/>
      <c r="X13" s="1">
        <v>8.162</v>
      </c>
      <c r="Y13" s="1">
        <v>3</v>
      </c>
      <c r="Z13" s="1"/>
      <c r="AA13" s="1"/>
      <c r="AB13" s="1">
        <v>13.14</v>
      </c>
      <c r="AC13" s="1">
        <v>9</v>
      </c>
      <c r="AD13" s="8"/>
      <c r="AE13" s="11"/>
      <c r="AF13" s="11">
        <f t="shared" si="0"/>
        <v>75.64159000000001</v>
      </c>
    </row>
    <row r="14" spans="1:32" ht="12.75">
      <c r="A14" s="5">
        <v>8</v>
      </c>
      <c r="B14" s="4" t="s">
        <v>16</v>
      </c>
      <c r="C14" s="1">
        <v>1423.7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19.562</v>
      </c>
      <c r="S14" s="1">
        <v>24</v>
      </c>
      <c r="T14" s="1"/>
      <c r="U14" s="1"/>
      <c r="V14" s="1">
        <v>86.767</v>
      </c>
      <c r="W14" s="1">
        <v>1</v>
      </c>
      <c r="X14" s="1">
        <v>7.639</v>
      </c>
      <c r="Y14" s="1">
        <v>2</v>
      </c>
      <c r="Z14" s="1"/>
      <c r="AA14" s="1"/>
      <c r="AB14" s="1"/>
      <c r="AC14" s="1"/>
      <c r="AD14" s="8"/>
      <c r="AE14" s="11"/>
      <c r="AF14" s="11">
        <f t="shared" si="0"/>
        <v>113.96799999999999</v>
      </c>
    </row>
    <row r="15" spans="1:32" s="3" customFormat="1" ht="12.75">
      <c r="A15" s="5">
        <v>9</v>
      </c>
      <c r="B15" s="6" t="s">
        <v>34</v>
      </c>
      <c r="C15" s="11">
        <v>1454</v>
      </c>
      <c r="D15" s="11"/>
      <c r="E15" s="5"/>
      <c r="F15" s="5"/>
      <c r="G15" s="5"/>
      <c r="H15" s="5"/>
      <c r="I15" s="5"/>
      <c r="J15" s="5"/>
      <c r="K15" s="5"/>
      <c r="L15" s="5"/>
      <c r="M15" s="5"/>
      <c r="N15" s="11">
        <v>6.05</v>
      </c>
      <c r="O15" s="5">
        <v>2</v>
      </c>
      <c r="P15" s="5">
        <v>5.99</v>
      </c>
      <c r="Q15" s="5">
        <v>1</v>
      </c>
      <c r="R15" s="11">
        <v>19.55</v>
      </c>
      <c r="S15" s="5">
        <v>24</v>
      </c>
      <c r="T15" s="5"/>
      <c r="U15" s="5"/>
      <c r="V15" s="11">
        <v>4.8</v>
      </c>
      <c r="W15" s="5">
        <v>1</v>
      </c>
      <c r="X15" s="11"/>
      <c r="Y15" s="5"/>
      <c r="Z15" s="5"/>
      <c r="AA15" s="5"/>
      <c r="AB15" s="5">
        <v>4.38</v>
      </c>
      <c r="AC15" s="5">
        <v>3</v>
      </c>
      <c r="AD15" s="5"/>
      <c r="AE15" s="5"/>
      <c r="AF15" s="11">
        <f t="shared" si="0"/>
        <v>40.77</v>
      </c>
    </row>
    <row r="16" spans="1:32" s="3" customFormat="1" ht="12.75">
      <c r="A16" s="5">
        <v>10</v>
      </c>
      <c r="B16" s="6" t="s">
        <v>33</v>
      </c>
      <c r="C16" s="11">
        <v>1462.8</v>
      </c>
      <c r="D16" s="11"/>
      <c r="E16" s="5"/>
      <c r="F16" s="5"/>
      <c r="G16" s="5"/>
      <c r="H16" s="5"/>
      <c r="I16" s="5"/>
      <c r="J16" s="5"/>
      <c r="K16" s="5"/>
      <c r="L16" s="5"/>
      <c r="M16" s="5"/>
      <c r="N16" s="11">
        <v>39.695</v>
      </c>
      <c r="O16" s="5">
        <v>3</v>
      </c>
      <c r="P16" s="5"/>
      <c r="Q16" s="5"/>
      <c r="R16" s="11">
        <v>29.37565</v>
      </c>
      <c r="S16" s="5">
        <v>36</v>
      </c>
      <c r="T16" s="5"/>
      <c r="U16" s="5"/>
      <c r="V16" s="11">
        <v>90.888</v>
      </c>
      <c r="W16" s="5">
        <v>1</v>
      </c>
      <c r="X16" s="11"/>
      <c r="Y16" s="5"/>
      <c r="Z16" s="5"/>
      <c r="AA16" s="5"/>
      <c r="AB16" s="5">
        <v>5.26</v>
      </c>
      <c r="AC16" s="5">
        <v>3</v>
      </c>
      <c r="AD16" s="5"/>
      <c r="AE16" s="5"/>
      <c r="AF16" s="11">
        <f t="shared" si="0"/>
        <v>165.21865</v>
      </c>
    </row>
    <row r="17" spans="1:32" s="3" customFormat="1" ht="12.75">
      <c r="A17" s="5">
        <v>11</v>
      </c>
      <c r="B17" s="6" t="s">
        <v>47</v>
      </c>
      <c r="C17" s="11">
        <v>2318</v>
      </c>
      <c r="D17" s="11"/>
      <c r="E17" s="5"/>
      <c r="F17" s="5"/>
      <c r="G17" s="5"/>
      <c r="H17" s="5"/>
      <c r="I17" s="5"/>
      <c r="J17" s="5"/>
      <c r="K17" s="5"/>
      <c r="L17" s="5"/>
      <c r="M17" s="5"/>
      <c r="N17" s="11"/>
      <c r="O17" s="5"/>
      <c r="P17" s="5"/>
      <c r="Q17" s="5"/>
      <c r="R17" s="11">
        <v>14.905</v>
      </c>
      <c r="S17" s="5">
        <v>18</v>
      </c>
      <c r="T17" s="5"/>
      <c r="U17" s="5"/>
      <c r="V17" s="11"/>
      <c r="W17" s="5"/>
      <c r="X17" s="11"/>
      <c r="Y17" s="5"/>
      <c r="Z17" s="5"/>
      <c r="AA17" s="5"/>
      <c r="AB17" s="5">
        <v>6.72</v>
      </c>
      <c r="AC17" s="5">
        <v>3</v>
      </c>
      <c r="AD17" s="5">
        <v>3.7</v>
      </c>
      <c r="AE17" s="5">
        <v>1</v>
      </c>
      <c r="AF17" s="11">
        <f t="shared" si="0"/>
        <v>25.325</v>
      </c>
    </row>
    <row r="18" spans="1:32" s="3" customFormat="1" ht="12.75">
      <c r="A18" s="5">
        <v>12</v>
      </c>
      <c r="B18" s="6" t="s">
        <v>54</v>
      </c>
      <c r="C18" s="11">
        <v>1715.6</v>
      </c>
      <c r="D18" s="11"/>
      <c r="E18" s="5"/>
      <c r="F18" s="5"/>
      <c r="G18" s="5"/>
      <c r="H18" s="5"/>
      <c r="I18" s="5"/>
      <c r="J18" s="5"/>
      <c r="K18" s="5"/>
      <c r="L18" s="5"/>
      <c r="M18" s="5"/>
      <c r="N18" s="11">
        <f>8.115+14.9044</f>
        <v>23.0194</v>
      </c>
      <c r="O18" s="5">
        <v>5</v>
      </c>
      <c r="P18" s="5"/>
      <c r="Q18" s="5"/>
      <c r="R18" s="11">
        <v>29.157</v>
      </c>
      <c r="S18" s="5">
        <v>36</v>
      </c>
      <c r="T18" s="5"/>
      <c r="U18" s="5"/>
      <c r="V18" s="11"/>
      <c r="W18" s="5"/>
      <c r="X18" s="11"/>
      <c r="Y18" s="5"/>
      <c r="Z18" s="5"/>
      <c r="AA18" s="5"/>
      <c r="AB18" s="5"/>
      <c r="AC18" s="5"/>
      <c r="AD18" s="5"/>
      <c r="AE18" s="5"/>
      <c r="AF18" s="11">
        <f t="shared" si="0"/>
        <v>52.1764</v>
      </c>
    </row>
    <row r="19" spans="1:32" s="3" customFormat="1" ht="12.75">
      <c r="A19" s="5">
        <v>13</v>
      </c>
      <c r="B19" s="6" t="s">
        <v>55</v>
      </c>
      <c r="C19" s="11">
        <v>1290.6</v>
      </c>
      <c r="D19" s="11"/>
      <c r="E19" s="5"/>
      <c r="F19" s="5"/>
      <c r="G19" s="5"/>
      <c r="H19" s="5"/>
      <c r="I19" s="5"/>
      <c r="J19" s="5"/>
      <c r="K19" s="5"/>
      <c r="L19" s="5"/>
      <c r="M19" s="5"/>
      <c r="N19" s="11">
        <f>15.63091+17.25</f>
        <v>32.88091</v>
      </c>
      <c r="O19" s="5">
        <v>5</v>
      </c>
      <c r="P19" s="5"/>
      <c r="Q19" s="5"/>
      <c r="R19" s="11">
        <v>19.454</v>
      </c>
      <c r="S19" s="5">
        <v>24</v>
      </c>
      <c r="T19" s="5"/>
      <c r="U19" s="5"/>
      <c r="V19" s="11"/>
      <c r="W19" s="5"/>
      <c r="X19" s="5"/>
      <c r="Y19" s="5"/>
      <c r="Z19" s="5"/>
      <c r="AA19" s="5"/>
      <c r="AB19" s="5"/>
      <c r="AC19" s="5"/>
      <c r="AD19" s="5"/>
      <c r="AE19" s="5"/>
      <c r="AF19" s="11">
        <f t="shared" si="0"/>
        <v>52.33491</v>
      </c>
    </row>
    <row r="20" spans="1:32" s="3" customFormat="1" ht="12.75">
      <c r="A20" s="5">
        <v>14</v>
      </c>
      <c r="B20" s="6" t="s">
        <v>58</v>
      </c>
      <c r="C20" s="11">
        <v>1756</v>
      </c>
      <c r="D20" s="11"/>
      <c r="E20" s="5"/>
      <c r="F20" s="5"/>
      <c r="G20" s="5"/>
      <c r="H20" s="5"/>
      <c r="I20" s="5"/>
      <c r="J20" s="5"/>
      <c r="K20" s="5"/>
      <c r="L20" s="5"/>
      <c r="M20" s="5"/>
      <c r="N20" s="11">
        <f>14.9044+17.25</f>
        <v>32.1544</v>
      </c>
      <c r="O20" s="5">
        <v>5</v>
      </c>
      <c r="P20" s="5"/>
      <c r="Q20" s="5"/>
      <c r="R20" s="11"/>
      <c r="S20" s="5"/>
      <c r="T20" s="5"/>
      <c r="U20" s="5"/>
      <c r="V20" s="11"/>
      <c r="W20" s="5"/>
      <c r="X20" s="5"/>
      <c r="Y20" s="5"/>
      <c r="Z20" s="5"/>
      <c r="AA20" s="5"/>
      <c r="AB20" s="5"/>
      <c r="AC20" s="5"/>
      <c r="AD20" s="5"/>
      <c r="AE20" s="5"/>
      <c r="AF20" s="11">
        <f t="shared" si="0"/>
        <v>32.1544</v>
      </c>
    </row>
    <row r="21" spans="1:32" ht="12.75">
      <c r="A21" s="5">
        <v>15</v>
      </c>
      <c r="B21" s="4" t="s">
        <v>22</v>
      </c>
      <c r="C21" s="1">
        <v>885.8</v>
      </c>
      <c r="D21" s="13"/>
      <c r="E21" s="13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1"/>
      <c r="R21" s="1"/>
      <c r="S21" s="1"/>
      <c r="T21" s="1">
        <v>115</v>
      </c>
      <c r="U21" s="1">
        <v>100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1">
        <f t="shared" si="0"/>
        <v>115</v>
      </c>
    </row>
    <row r="22" spans="1:32" ht="12.75">
      <c r="A22" s="5">
        <v>16</v>
      </c>
      <c r="B22" s="4" t="s">
        <v>17</v>
      </c>
      <c r="C22" s="1">
        <v>883.3</v>
      </c>
      <c r="D22" s="1"/>
      <c r="E22" s="1"/>
      <c r="F22" s="1"/>
      <c r="G22" s="1"/>
      <c r="H22" s="1"/>
      <c r="I22" s="1"/>
      <c r="J22" s="1"/>
      <c r="K22" s="1"/>
      <c r="L22" s="12"/>
      <c r="M22" s="1"/>
      <c r="N22" s="1"/>
      <c r="O22" s="1"/>
      <c r="P22" s="1"/>
      <c r="Q22" s="1"/>
      <c r="R22" s="1"/>
      <c r="S22" s="1"/>
      <c r="T22" s="1">
        <v>134.55</v>
      </c>
      <c r="U22" s="1">
        <v>117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1">
        <f t="shared" si="0"/>
        <v>134.55</v>
      </c>
    </row>
    <row r="23" spans="1:32" ht="12.75">
      <c r="A23" s="5">
        <v>17</v>
      </c>
      <c r="B23" s="4" t="s">
        <v>35</v>
      </c>
      <c r="C23" s="1">
        <v>887.2</v>
      </c>
      <c r="D23" s="13">
        <v>163.262</v>
      </c>
      <c r="E23" s="13">
        <v>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v>12.552</v>
      </c>
      <c r="S23" s="13">
        <v>12</v>
      </c>
      <c r="T23" s="13"/>
      <c r="U23" s="13"/>
      <c r="V23" s="13"/>
      <c r="W23" s="13"/>
      <c r="X23" s="13"/>
      <c r="Y23" s="13"/>
      <c r="Z23" s="13"/>
      <c r="AA23" s="13"/>
      <c r="AB23" s="13">
        <v>2.88</v>
      </c>
      <c r="AC23" s="13">
        <v>2</v>
      </c>
      <c r="AD23" s="13"/>
      <c r="AE23" s="13"/>
      <c r="AF23" s="11">
        <f t="shared" si="0"/>
        <v>178.694</v>
      </c>
    </row>
    <row r="24" spans="1:32" ht="12.75">
      <c r="A24" s="5">
        <v>18</v>
      </c>
      <c r="B24" s="4" t="s">
        <v>19</v>
      </c>
      <c r="C24" s="1">
        <v>886.53</v>
      </c>
      <c r="D24" s="1">
        <v>122.117</v>
      </c>
      <c r="E24" s="1">
        <v>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12.552</v>
      </c>
      <c r="S24" s="1">
        <v>12</v>
      </c>
      <c r="T24" s="1"/>
      <c r="U24" s="1"/>
      <c r="V24" s="1"/>
      <c r="W24" s="1"/>
      <c r="X24" s="1"/>
      <c r="Y24" s="1"/>
      <c r="Z24" s="1"/>
      <c r="AA24" s="1"/>
      <c r="AB24" s="14"/>
      <c r="AC24" s="14"/>
      <c r="AD24" s="1"/>
      <c r="AE24" s="1"/>
      <c r="AF24" s="11">
        <f t="shared" si="0"/>
        <v>134.669</v>
      </c>
    </row>
    <row r="25" spans="1:32" ht="12.75">
      <c r="A25" s="5">
        <v>19</v>
      </c>
      <c r="B25" s="4" t="s">
        <v>13</v>
      </c>
      <c r="C25" s="1">
        <v>1982</v>
      </c>
      <c r="D25" s="1">
        <v>77.47</v>
      </c>
      <c r="E25" s="1">
        <v>1</v>
      </c>
      <c r="F25" s="1">
        <v>99.778</v>
      </c>
      <c r="G25" s="1">
        <v>82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26.49856</v>
      </c>
      <c r="S25" s="1">
        <v>32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8"/>
      <c r="AE25" s="11"/>
      <c r="AF25" s="11">
        <f t="shared" si="0"/>
        <v>203.74656</v>
      </c>
    </row>
    <row r="26" spans="1:32" ht="12.75">
      <c r="A26" s="5">
        <v>20</v>
      </c>
      <c r="B26" s="4" t="s">
        <v>39</v>
      </c>
      <c r="C26" s="1">
        <v>501.8</v>
      </c>
      <c r="D26" s="1"/>
      <c r="E26" s="1"/>
      <c r="F26" s="1">
        <v>61.41</v>
      </c>
      <c r="G26" s="1">
        <v>53</v>
      </c>
      <c r="H26" s="1"/>
      <c r="I26" s="1"/>
      <c r="J26" s="1"/>
      <c r="K26" s="1"/>
      <c r="L26" s="1">
        <v>148.889</v>
      </c>
      <c r="M26" s="1">
        <v>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8"/>
      <c r="AE26" s="11"/>
      <c r="AF26" s="11">
        <f t="shared" si="0"/>
        <v>210.299</v>
      </c>
    </row>
    <row r="27" spans="1:32" ht="12.75">
      <c r="A27" s="5">
        <v>21</v>
      </c>
      <c r="B27" s="4" t="s">
        <v>40</v>
      </c>
      <c r="C27" s="1">
        <v>502.4</v>
      </c>
      <c r="D27" s="1"/>
      <c r="E27" s="1"/>
      <c r="F27" s="1"/>
      <c r="G27" s="1"/>
      <c r="H27" s="1"/>
      <c r="I27" s="1"/>
      <c r="J27" s="1"/>
      <c r="K27" s="1"/>
      <c r="L27" s="1">
        <v>148.889</v>
      </c>
      <c r="M27" s="1">
        <v>1</v>
      </c>
      <c r="N27" s="1"/>
      <c r="O27" s="1"/>
      <c r="P27" s="1"/>
      <c r="Q27" s="1"/>
      <c r="R27" s="1">
        <v>6.62464</v>
      </c>
      <c r="S27" s="1">
        <v>8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1">
        <f t="shared" si="0"/>
        <v>155.51364</v>
      </c>
    </row>
    <row r="28" spans="1:32" s="3" customFormat="1" ht="12.75">
      <c r="A28" s="5">
        <v>22</v>
      </c>
      <c r="B28" s="4" t="s">
        <v>25</v>
      </c>
      <c r="C28" s="5">
        <v>869.07</v>
      </c>
      <c r="D28" s="11">
        <v>73.315</v>
      </c>
      <c r="E28" s="11"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>
        <v>14.09</v>
      </c>
      <c r="S28" s="11">
        <v>15</v>
      </c>
      <c r="T28" s="11"/>
      <c r="U28" s="11"/>
      <c r="V28" s="11"/>
      <c r="W28" s="11"/>
      <c r="X28" s="11"/>
      <c r="Y28" s="11"/>
      <c r="Z28" s="11"/>
      <c r="AA28" s="11"/>
      <c r="AB28" s="11">
        <v>5.7</v>
      </c>
      <c r="AC28" s="11">
        <v>3</v>
      </c>
      <c r="AD28" s="8"/>
      <c r="AE28" s="11"/>
      <c r="AF28" s="11">
        <f t="shared" si="0"/>
        <v>93.105</v>
      </c>
    </row>
    <row r="29" spans="1:32" s="3" customFormat="1" ht="12.75">
      <c r="A29" s="5">
        <v>23</v>
      </c>
      <c r="B29" s="4" t="s">
        <v>26</v>
      </c>
      <c r="C29" s="5">
        <v>598.9</v>
      </c>
      <c r="D29" s="11">
        <v>73.315</v>
      </c>
      <c r="E29" s="11">
        <v>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v>8.802</v>
      </c>
      <c r="S29" s="11">
        <v>10</v>
      </c>
      <c r="T29" s="11"/>
      <c r="U29" s="11"/>
      <c r="V29" s="11"/>
      <c r="W29" s="11"/>
      <c r="X29" s="11"/>
      <c r="Y29" s="11"/>
      <c r="Z29" s="11"/>
      <c r="AA29" s="11"/>
      <c r="AB29" s="11">
        <v>3.8</v>
      </c>
      <c r="AC29" s="11">
        <v>2</v>
      </c>
      <c r="AD29" s="8"/>
      <c r="AE29" s="11"/>
      <c r="AF29" s="11">
        <f t="shared" si="0"/>
        <v>85.91699999999999</v>
      </c>
    </row>
    <row r="30" spans="1:32" s="3" customFormat="1" ht="12.75">
      <c r="A30" s="5">
        <v>24</v>
      </c>
      <c r="B30" s="4" t="s">
        <v>49</v>
      </c>
      <c r="C30" s="5">
        <v>871.1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v>14.09</v>
      </c>
      <c r="S30" s="11">
        <v>15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8"/>
      <c r="AE30" s="11"/>
      <c r="AF30" s="11">
        <f t="shared" si="0"/>
        <v>14.09</v>
      </c>
    </row>
    <row r="31" spans="1:32" s="3" customFormat="1" ht="12.75">
      <c r="A31" s="5">
        <v>25</v>
      </c>
      <c r="B31" s="4" t="s">
        <v>56</v>
      </c>
      <c r="C31" s="5">
        <v>874.6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>
        <v>4.95577</v>
      </c>
      <c r="S31" s="11">
        <v>6</v>
      </c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8"/>
      <c r="AE31" s="11"/>
      <c r="AF31" s="11">
        <f t="shared" si="0"/>
        <v>4.95577</v>
      </c>
    </row>
    <row r="32" spans="1:32" s="3" customFormat="1" ht="12.75">
      <c r="A32" s="5">
        <v>26</v>
      </c>
      <c r="B32" s="4" t="s">
        <v>20</v>
      </c>
      <c r="C32" s="5">
        <v>867.1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v>12.421</v>
      </c>
      <c r="S32" s="11">
        <v>15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8"/>
      <c r="AE32" s="11"/>
      <c r="AF32" s="11">
        <f t="shared" si="0"/>
        <v>12.421</v>
      </c>
    </row>
    <row r="33" spans="1:32" ht="12.75">
      <c r="A33" s="5">
        <v>27</v>
      </c>
      <c r="B33" s="4" t="s">
        <v>4</v>
      </c>
      <c r="C33" s="1">
        <v>909.9</v>
      </c>
      <c r="D33" s="1"/>
      <c r="E33" s="1"/>
      <c r="F33" s="12"/>
      <c r="G33" s="1"/>
      <c r="H33" s="1">
        <v>33.277</v>
      </c>
      <c r="I33" s="1">
        <v>25</v>
      </c>
      <c r="J33" s="12"/>
      <c r="K33" s="1"/>
      <c r="L33" s="1">
        <v>38</v>
      </c>
      <c r="M33" s="1">
        <v>1</v>
      </c>
      <c r="N33" s="1"/>
      <c r="O33" s="1"/>
      <c r="P33" s="1"/>
      <c r="Q33" s="1"/>
      <c r="R33" s="1">
        <v>14.09</v>
      </c>
      <c r="S33" s="1">
        <v>15</v>
      </c>
      <c r="T33" s="1"/>
      <c r="U33" s="1"/>
      <c r="V33" s="1">
        <v>68</v>
      </c>
      <c r="W33" s="1">
        <v>1</v>
      </c>
      <c r="X33" s="1"/>
      <c r="Y33" s="1"/>
      <c r="Z33" s="1"/>
      <c r="AA33" s="1"/>
      <c r="AB33" s="1"/>
      <c r="AC33" s="1"/>
      <c r="AD33" s="1"/>
      <c r="AE33" s="1"/>
      <c r="AF33" s="11">
        <f t="shared" si="0"/>
        <v>153.36700000000002</v>
      </c>
    </row>
    <row r="34" spans="1:32" ht="12.75">
      <c r="A34" s="5">
        <v>28</v>
      </c>
      <c r="B34" s="4" t="s">
        <v>44</v>
      </c>
      <c r="C34" s="1">
        <v>628.28</v>
      </c>
      <c r="D34" s="1"/>
      <c r="E34" s="1"/>
      <c r="F34" s="1"/>
      <c r="G34" s="1"/>
      <c r="H34" s="1"/>
      <c r="I34" s="1"/>
      <c r="J34" s="1">
        <v>208.137</v>
      </c>
      <c r="K34" s="1">
        <v>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1">
        <f t="shared" si="0"/>
        <v>208.137</v>
      </c>
    </row>
    <row r="35" spans="1:32" ht="12.75">
      <c r="A35" s="5">
        <v>29</v>
      </c>
      <c r="B35" s="4" t="s">
        <v>12</v>
      </c>
      <c r="C35" s="1">
        <v>881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v>3.997</v>
      </c>
      <c r="Q35" s="1">
        <v>1</v>
      </c>
      <c r="R35" s="1">
        <v>3.33052</v>
      </c>
      <c r="S35" s="1">
        <v>4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1">
        <f t="shared" si="0"/>
        <v>7.32752</v>
      </c>
    </row>
    <row r="36" spans="1:32" ht="12.75">
      <c r="A36" s="5">
        <v>30</v>
      </c>
      <c r="B36" s="4" t="s">
        <v>5</v>
      </c>
      <c r="C36" s="1">
        <v>877.2</v>
      </c>
      <c r="D36" s="13"/>
      <c r="E36" s="13"/>
      <c r="F36" s="13">
        <v>18.938</v>
      </c>
      <c r="G36" s="13">
        <v>25</v>
      </c>
      <c r="H36" s="13"/>
      <c r="I36" s="13"/>
      <c r="J36" s="13"/>
      <c r="K36" s="13"/>
      <c r="L36" s="15"/>
      <c r="M36" s="13"/>
      <c r="N36" s="13"/>
      <c r="O36" s="13"/>
      <c r="P36" s="13"/>
      <c r="Q36" s="13"/>
      <c r="R36" s="13">
        <v>2.172</v>
      </c>
      <c r="S36" s="13">
        <v>2</v>
      </c>
      <c r="T36" s="13"/>
      <c r="U36" s="13"/>
      <c r="V36" s="13"/>
      <c r="W36" s="13"/>
      <c r="X36" s="13"/>
      <c r="Y36" s="13"/>
      <c r="Z36" s="13"/>
      <c r="AA36" s="13"/>
      <c r="AB36" s="13">
        <v>4.82</v>
      </c>
      <c r="AC36" s="13">
        <v>3</v>
      </c>
      <c r="AD36" s="13"/>
      <c r="AE36" s="13"/>
      <c r="AF36" s="11">
        <f t="shared" si="0"/>
        <v>25.93</v>
      </c>
    </row>
    <row r="37" spans="1:32" ht="12.75">
      <c r="A37" s="5">
        <v>31</v>
      </c>
      <c r="B37" s="4" t="s">
        <v>6</v>
      </c>
      <c r="C37" s="1">
        <v>886.4</v>
      </c>
      <c r="D37" s="13">
        <v>73.315</v>
      </c>
      <c r="E37" s="13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4.99577</v>
      </c>
      <c r="S37" s="13">
        <v>6</v>
      </c>
      <c r="T37" s="13"/>
      <c r="U37" s="13"/>
      <c r="V37" s="13"/>
      <c r="W37" s="13"/>
      <c r="X37" s="13"/>
      <c r="Y37" s="13"/>
      <c r="Z37" s="13"/>
      <c r="AA37" s="13"/>
      <c r="AB37" s="13">
        <v>5.7</v>
      </c>
      <c r="AC37" s="13">
        <v>3</v>
      </c>
      <c r="AD37" s="13"/>
      <c r="AE37" s="13"/>
      <c r="AF37" s="11">
        <f t="shared" si="0"/>
        <v>84.01077</v>
      </c>
    </row>
    <row r="38" spans="1:32" ht="12.75">
      <c r="A38" s="5">
        <v>32</v>
      </c>
      <c r="B38" s="4" t="s">
        <v>50</v>
      </c>
      <c r="C38" s="1">
        <v>592.1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9.95</v>
      </c>
      <c r="S38" s="13">
        <v>10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1">
        <f t="shared" si="0"/>
        <v>9.95</v>
      </c>
    </row>
    <row r="39" spans="1:32" s="3" customFormat="1" ht="12.75">
      <c r="A39" s="5">
        <v>33</v>
      </c>
      <c r="B39" s="4" t="s">
        <v>46</v>
      </c>
      <c r="C39" s="5">
        <v>882.8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v>13.534</v>
      </c>
      <c r="S39" s="11">
        <v>15</v>
      </c>
      <c r="T39" s="11"/>
      <c r="U39" s="11"/>
      <c r="V39" s="11"/>
      <c r="W39" s="11"/>
      <c r="X39" s="11"/>
      <c r="Y39" s="11"/>
      <c r="Z39" s="11"/>
      <c r="AA39" s="11"/>
      <c r="AB39" s="11">
        <v>4.92</v>
      </c>
      <c r="AC39" s="11">
        <v>3</v>
      </c>
      <c r="AD39" s="8"/>
      <c r="AE39" s="11"/>
      <c r="AF39" s="11">
        <f t="shared" si="0"/>
        <v>18.454</v>
      </c>
    </row>
    <row r="40" spans="1:32" s="3" customFormat="1" ht="12.75">
      <c r="A40" s="5">
        <v>34</v>
      </c>
      <c r="B40" s="4" t="s">
        <v>15</v>
      </c>
      <c r="C40" s="5">
        <v>2951.77</v>
      </c>
      <c r="D40" s="11"/>
      <c r="E40" s="11"/>
      <c r="F40" s="11"/>
      <c r="G40" s="11"/>
      <c r="H40" s="16"/>
      <c r="I40" s="16"/>
      <c r="J40" s="16"/>
      <c r="K40" s="16"/>
      <c r="L40" s="16"/>
      <c r="M40" s="16"/>
      <c r="N40" s="11"/>
      <c r="O40" s="11"/>
      <c r="P40" s="11"/>
      <c r="Q40" s="11"/>
      <c r="R40" s="11">
        <v>28.11179</v>
      </c>
      <c r="S40" s="11">
        <v>31</v>
      </c>
      <c r="T40" s="16"/>
      <c r="U40" s="16"/>
      <c r="V40" s="16"/>
      <c r="W40" s="16"/>
      <c r="X40" s="16"/>
      <c r="Y40" s="16"/>
      <c r="Z40" s="16"/>
      <c r="AA40" s="16"/>
      <c r="AB40" s="11"/>
      <c r="AC40" s="11"/>
      <c r="AD40" s="8"/>
      <c r="AE40" s="11"/>
      <c r="AF40" s="11">
        <f t="shared" si="0"/>
        <v>28.11179</v>
      </c>
    </row>
    <row r="41" spans="1:32" s="17" customFormat="1" ht="18.75" customHeight="1">
      <c r="A41" s="46" t="s">
        <v>23</v>
      </c>
      <c r="B41" s="46"/>
      <c r="C41" s="46"/>
      <c r="D41" s="45" t="s">
        <v>68</v>
      </c>
      <c r="E41" s="45"/>
      <c r="F41" s="26" t="s">
        <v>30</v>
      </c>
      <c r="G41" s="27"/>
      <c r="H41" s="22" t="s">
        <v>29</v>
      </c>
      <c r="I41" s="23"/>
      <c r="J41" s="22" t="s">
        <v>29</v>
      </c>
      <c r="K41" s="28"/>
      <c r="L41" s="26" t="s">
        <v>61</v>
      </c>
      <c r="M41" s="29"/>
      <c r="N41" s="39" t="s">
        <v>78</v>
      </c>
      <c r="O41" s="40"/>
      <c r="P41" s="26" t="s">
        <v>75</v>
      </c>
      <c r="Q41" s="29"/>
      <c r="R41" s="26" t="s">
        <v>66</v>
      </c>
      <c r="S41" s="27"/>
      <c r="T41" s="26" t="s">
        <v>64</v>
      </c>
      <c r="U41" s="27"/>
      <c r="V41" s="26" t="s">
        <v>61</v>
      </c>
      <c r="W41" s="29"/>
      <c r="X41" s="28" t="s">
        <v>29</v>
      </c>
      <c r="Y41" s="23"/>
      <c r="Z41" s="26" t="s">
        <v>61</v>
      </c>
      <c r="AA41" s="29"/>
      <c r="AB41" s="27" t="s">
        <v>75</v>
      </c>
      <c r="AC41" s="29"/>
      <c r="AD41" s="26" t="s">
        <v>76</v>
      </c>
      <c r="AE41" s="29"/>
      <c r="AF41" s="50">
        <f>SUM(AF7:AF40)</f>
        <v>3263.82058</v>
      </c>
    </row>
    <row r="42" spans="1:32" s="17" customFormat="1" ht="18.75" customHeight="1">
      <c r="A42" s="46"/>
      <c r="B42" s="46"/>
      <c r="C42" s="46"/>
      <c r="D42" s="45"/>
      <c r="E42" s="45"/>
      <c r="F42" s="37"/>
      <c r="G42" s="44"/>
      <c r="H42" s="18"/>
      <c r="I42" s="24"/>
      <c r="J42" s="18"/>
      <c r="K42" s="19"/>
      <c r="L42" s="35" t="s">
        <v>80</v>
      </c>
      <c r="M42" s="36"/>
      <c r="N42" s="41"/>
      <c r="O42" s="42"/>
      <c r="P42" s="35"/>
      <c r="Q42" s="36"/>
      <c r="R42" s="35"/>
      <c r="S42" s="43"/>
      <c r="T42" s="35"/>
      <c r="U42" s="43"/>
      <c r="V42" s="35"/>
      <c r="W42" s="36"/>
      <c r="X42" s="19"/>
      <c r="Y42" s="24"/>
      <c r="Z42" s="35"/>
      <c r="AA42" s="36"/>
      <c r="AB42" s="43"/>
      <c r="AC42" s="36"/>
      <c r="AD42" s="35"/>
      <c r="AE42" s="36"/>
      <c r="AF42" s="50"/>
    </row>
    <row r="43" spans="1:32" s="17" customFormat="1" ht="18.75" customHeight="1">
      <c r="A43" s="46"/>
      <c r="B43" s="46"/>
      <c r="C43" s="46"/>
      <c r="D43" s="30" t="s">
        <v>67</v>
      </c>
      <c r="E43" s="31"/>
      <c r="F43" s="46" t="s">
        <v>69</v>
      </c>
      <c r="G43" s="49"/>
      <c r="H43" s="18" t="s">
        <v>71</v>
      </c>
      <c r="I43" s="24"/>
      <c r="J43" s="18" t="s">
        <v>70</v>
      </c>
      <c r="K43" s="19"/>
      <c r="L43" s="35" t="s">
        <v>73</v>
      </c>
      <c r="M43" s="36"/>
      <c r="N43" s="39" t="s">
        <v>79</v>
      </c>
      <c r="O43" s="40"/>
      <c r="P43" s="35"/>
      <c r="Q43" s="36"/>
      <c r="R43" s="35"/>
      <c r="S43" s="43"/>
      <c r="T43" s="35" t="s">
        <v>65</v>
      </c>
      <c r="U43" s="43"/>
      <c r="V43" s="35" t="s">
        <v>62</v>
      </c>
      <c r="W43" s="36"/>
      <c r="X43" s="19" t="s">
        <v>60</v>
      </c>
      <c r="Y43" s="24"/>
      <c r="Z43" s="35" t="s">
        <v>72</v>
      </c>
      <c r="AA43" s="36"/>
      <c r="AB43" s="43"/>
      <c r="AC43" s="36"/>
      <c r="AD43" s="35"/>
      <c r="AE43" s="36"/>
      <c r="AF43" s="50"/>
    </row>
    <row r="44" spans="1:32" s="17" customFormat="1" ht="18.75" customHeight="1">
      <c r="A44" s="46"/>
      <c r="B44" s="46"/>
      <c r="C44" s="46"/>
      <c r="D44" s="32"/>
      <c r="E44" s="33"/>
      <c r="F44" s="46"/>
      <c r="G44" s="49"/>
      <c r="H44" s="20"/>
      <c r="I44" s="25"/>
      <c r="J44" s="20"/>
      <c r="K44" s="21"/>
      <c r="L44" s="37" t="s">
        <v>74</v>
      </c>
      <c r="M44" s="38"/>
      <c r="N44" s="41"/>
      <c r="O44" s="42"/>
      <c r="P44" s="37"/>
      <c r="Q44" s="38"/>
      <c r="R44" s="37"/>
      <c r="S44" s="44"/>
      <c r="T44" s="37"/>
      <c r="U44" s="44"/>
      <c r="V44" s="37" t="s">
        <v>63</v>
      </c>
      <c r="W44" s="38"/>
      <c r="X44" s="21"/>
      <c r="Y44" s="25"/>
      <c r="Z44" s="37"/>
      <c r="AA44" s="38"/>
      <c r="AB44" s="44"/>
      <c r="AC44" s="38"/>
      <c r="AD44" s="37"/>
      <c r="AE44" s="38"/>
      <c r="AF44" s="50"/>
    </row>
    <row r="49" ht="12.75">
      <c r="F49" s="2" t="s">
        <v>77</v>
      </c>
    </row>
  </sheetData>
  <sheetProtection/>
  <mergeCells count="47">
    <mergeCell ref="AF41:AF44"/>
    <mergeCell ref="X43:Y44"/>
    <mergeCell ref="V43:W43"/>
    <mergeCell ref="V44:W44"/>
    <mergeCell ref="T43:U44"/>
    <mergeCell ref="A3:AF3"/>
    <mergeCell ref="D5:E5"/>
    <mergeCell ref="F5:G5"/>
    <mergeCell ref="L5:M5"/>
    <mergeCell ref="Z5:AA5"/>
    <mergeCell ref="B5:B6"/>
    <mergeCell ref="R5:S5"/>
    <mergeCell ref="X5:Y5"/>
    <mergeCell ref="AB5:AC5"/>
    <mergeCell ref="AD41:AE44"/>
    <mergeCell ref="AD5:AE5"/>
    <mergeCell ref="F43:G44"/>
    <mergeCell ref="V5:W5"/>
    <mergeCell ref="J5:K5"/>
    <mergeCell ref="N5:O5"/>
    <mergeCell ref="T5:U5"/>
    <mergeCell ref="H5:I5"/>
    <mergeCell ref="P5:Q5"/>
    <mergeCell ref="A41:C44"/>
    <mergeCell ref="L44:M44"/>
    <mergeCell ref="C5:C6"/>
    <mergeCell ref="L43:M43"/>
    <mergeCell ref="L41:M41"/>
    <mergeCell ref="A5:A6"/>
    <mergeCell ref="AB41:AC44"/>
    <mergeCell ref="D43:E44"/>
    <mergeCell ref="D41:E42"/>
    <mergeCell ref="F41:G42"/>
    <mergeCell ref="H41:I42"/>
    <mergeCell ref="H43:I44"/>
    <mergeCell ref="X41:Y42"/>
    <mergeCell ref="Z41:AA42"/>
    <mergeCell ref="J41:K42"/>
    <mergeCell ref="J43:K44"/>
    <mergeCell ref="Z43:AA44"/>
    <mergeCell ref="L42:M42"/>
    <mergeCell ref="P41:Q44"/>
    <mergeCell ref="N41:O42"/>
    <mergeCell ref="N43:O44"/>
    <mergeCell ref="R41:S44"/>
    <mergeCell ref="T41:U42"/>
    <mergeCell ref="V41:W42"/>
  </mergeCells>
  <printOptions/>
  <pageMargins left="0.21" right="0.2" top="0.55" bottom="0.23" header="0.5" footer="0.1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Чернявская Лариса Константиновна</cp:lastModifiedBy>
  <cp:lastPrinted>2015-01-13T10:14:16Z</cp:lastPrinted>
  <dcterms:created xsi:type="dcterms:W3CDTF">2012-02-28T11:54:55Z</dcterms:created>
  <dcterms:modified xsi:type="dcterms:W3CDTF">2017-03-16T10:49:04Z</dcterms:modified>
  <cp:category/>
  <cp:version/>
  <cp:contentType/>
  <cp:contentStatus/>
</cp:coreProperties>
</file>